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221d6b59770bbb/Desktop/Marketing Ideas/Marketing Present/"/>
    </mc:Choice>
  </mc:AlternateContent>
  <xr:revisionPtr revIDLastSave="86" documentId="8_{15C0C2EB-7D00-42C3-AE85-A4D9B46D1F0D}" xr6:coauthVersionLast="47" xr6:coauthVersionMax="47" xr10:uidLastSave="{2573E735-809D-4D8F-AB6F-887F0ACBD15D}"/>
  <bookViews>
    <workbookView xWindow="-110" yWindow="-110" windowWidth="19420" windowHeight="10420" xr2:uid="{0E03C66C-1248-46A3-B779-B0DBBAB2B6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8" i="1"/>
  <c r="I9" i="1"/>
  <c r="I7" i="1"/>
  <c r="I6" i="1"/>
  <c r="I5" i="1"/>
  <c r="I4" i="1"/>
  <c r="O14" i="1"/>
  <c r="P14" i="1"/>
  <c r="R14" i="1"/>
  <c r="S14" i="1"/>
  <c r="U14" i="1"/>
  <c r="J14" i="1"/>
  <c r="L14" i="1"/>
  <c r="M15" i="1" l="1"/>
  <c r="S15" i="1"/>
  <c r="P15" i="1"/>
  <c r="M14" i="1"/>
  <c r="H13" i="1"/>
  <c r="H12" i="1"/>
  <c r="H11" i="1"/>
  <c r="H10" i="1"/>
  <c r="H9" i="1"/>
  <c r="H8" i="1"/>
  <c r="H7" i="1"/>
  <c r="H6" i="1"/>
  <c r="H5" i="1"/>
  <c r="H4" i="1"/>
  <c r="G13" i="1"/>
  <c r="G12" i="1"/>
  <c r="G11" i="1"/>
  <c r="G10" i="1"/>
  <c r="G9" i="1"/>
  <c r="G8" i="1"/>
  <c r="G7" i="1"/>
  <c r="G6" i="1"/>
  <c r="G5" i="1"/>
  <c r="G4" i="1"/>
  <c r="G14" i="1" s="1"/>
  <c r="U5" i="1"/>
  <c r="U4" i="1"/>
  <c r="R5" i="1"/>
  <c r="R4" i="1"/>
  <c r="O5" i="1"/>
  <c r="O4" i="1"/>
  <c r="U10" i="1"/>
  <c r="U11" i="1"/>
  <c r="U12" i="1"/>
  <c r="U13" i="1"/>
  <c r="R10" i="1"/>
  <c r="R11" i="1"/>
  <c r="R12" i="1"/>
  <c r="R13" i="1"/>
  <c r="O10" i="1"/>
  <c r="O11" i="1"/>
  <c r="O12" i="1"/>
  <c r="O13" i="1"/>
  <c r="L10" i="1"/>
  <c r="L11" i="1"/>
  <c r="L12" i="1"/>
  <c r="L13" i="1"/>
  <c r="U9" i="1"/>
  <c r="U8" i="1"/>
  <c r="U7" i="1"/>
  <c r="U6" i="1"/>
  <c r="R9" i="1"/>
  <c r="R8" i="1"/>
  <c r="R7" i="1"/>
  <c r="R6" i="1"/>
  <c r="O9" i="1"/>
  <c r="O8" i="1"/>
  <c r="O7" i="1"/>
  <c r="O6" i="1"/>
  <c r="L9" i="1"/>
  <c r="L8" i="1"/>
  <c r="L7" i="1"/>
  <c r="L6" i="1"/>
  <c r="L5" i="1"/>
  <c r="L4" i="1"/>
  <c r="G3" i="1"/>
  <c r="I3" i="1"/>
  <c r="G15" i="1" l="1"/>
  <c r="J15" i="1"/>
  <c r="L15" i="1"/>
  <c r="R15" i="1"/>
  <c r="U15" i="1"/>
  <c r="O15" i="1" l="1"/>
  <c r="I14" i="1"/>
  <c r="I15" i="1" s="1"/>
</calcChain>
</file>

<file path=xl/sharedStrings.xml><?xml version="1.0" encoding="utf-8"?>
<sst xmlns="http://schemas.openxmlformats.org/spreadsheetml/2006/main" count="50" uniqueCount="31">
  <si>
    <t>Target 2022</t>
  </si>
  <si>
    <t>Weddings</t>
  </si>
  <si>
    <t>Matt</t>
  </si>
  <si>
    <t>Wine</t>
  </si>
  <si>
    <t>Corporate, Contracts</t>
  </si>
  <si>
    <t>Mercy</t>
  </si>
  <si>
    <t xml:space="preserve"> WOU including Sports Teams</t>
  </si>
  <si>
    <t>Natya</t>
  </si>
  <si>
    <t>Governmental and non-profit</t>
  </si>
  <si>
    <t>Misc. Groups</t>
  </si>
  <si>
    <t>Lead</t>
  </si>
  <si>
    <t>contact Targets</t>
  </si>
  <si>
    <t>Category</t>
  </si>
  <si>
    <t>30 Prospecting calls / 5 existing / 2 networking / 1 site tour</t>
  </si>
  <si>
    <t>7 Prospecting calls / 1 site tour</t>
  </si>
  <si>
    <t>20 Prospecting calls / 4 existing calls / 1 networking call / 2 site tours</t>
  </si>
  <si>
    <t>2022 Revenue Goals*</t>
  </si>
  <si>
    <t>*Note this row represents total reservations goals beyond just the categories represented here</t>
  </si>
  <si>
    <t>Occupied Rooms</t>
  </si>
  <si>
    <t>ADR</t>
  </si>
  <si>
    <t>Total Rev.</t>
  </si>
  <si>
    <t>Outdoor Rec. River: #</t>
  </si>
  <si>
    <t>Outdoor Rec. Birds: #</t>
  </si>
  <si>
    <t>Outdoor Rec - Bikes: #</t>
  </si>
  <si>
    <t>Rec. Mics:#</t>
  </si>
  <si>
    <r>
      <t>1</t>
    </r>
    <r>
      <rPr>
        <vertAlign val="superscript"/>
        <sz val="9"/>
        <color rgb="FFFFFFFF"/>
        <rFont val="Calibri"/>
        <family val="2"/>
        <scheme val="minor"/>
      </rPr>
      <t>st</t>
    </r>
    <r>
      <rPr>
        <sz val="9"/>
        <color rgb="FFFFFFFF"/>
        <rFont val="Calibri"/>
        <family val="2"/>
        <scheme val="minor"/>
      </rPr>
      <t xml:space="preserve"> Quarter </t>
    </r>
  </si>
  <si>
    <r>
      <t>2</t>
    </r>
    <r>
      <rPr>
        <vertAlign val="superscript"/>
        <sz val="9"/>
        <color rgb="FFFFFFFF"/>
        <rFont val="Calibri"/>
        <family val="2"/>
        <scheme val="minor"/>
      </rPr>
      <t>nd</t>
    </r>
    <r>
      <rPr>
        <sz val="9"/>
        <color rgb="FFFFFFFF"/>
        <rFont val="Calibri"/>
        <family val="2"/>
        <scheme val="minor"/>
      </rPr>
      <t xml:space="preserve"> Quarter </t>
    </r>
  </si>
  <si>
    <r>
      <t>3</t>
    </r>
    <r>
      <rPr>
        <vertAlign val="superscript"/>
        <sz val="9"/>
        <color rgb="FFFFFFFF"/>
        <rFont val="Calibri"/>
        <family val="2"/>
        <scheme val="minor"/>
      </rPr>
      <t>rd</t>
    </r>
    <r>
      <rPr>
        <sz val="9"/>
        <color rgb="FFFFFFFF"/>
        <rFont val="Calibri"/>
        <family val="2"/>
        <scheme val="minor"/>
      </rPr>
      <t xml:space="preserve"> Quarter </t>
    </r>
  </si>
  <si>
    <r>
      <t>4</t>
    </r>
    <r>
      <rPr>
        <vertAlign val="superscript"/>
        <sz val="9"/>
        <color rgb="FFFFFFFF"/>
        <rFont val="Calibri"/>
        <family val="2"/>
        <scheme val="minor"/>
      </rPr>
      <t>th</t>
    </r>
    <r>
      <rPr>
        <sz val="9"/>
        <color rgb="FFFFFFFF"/>
        <rFont val="Calibri"/>
        <family val="2"/>
        <scheme val="minor"/>
      </rPr>
      <t xml:space="preserve"> Quarter </t>
    </r>
  </si>
  <si>
    <t>Total Targeted</t>
  </si>
  <si>
    <t>Transient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</si>
</sst>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1">
    <font>
      <sz val="11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vertAlign val="superscript"/>
      <sz val="9"/>
      <color rgb="FFFFFFFF"/>
      <name val="Calibri"/>
      <family val="2"/>
      <scheme val="minor"/>
    </font>
    <font>
      <sz val="18"/>
      <name val="Arial"/>
      <family val="2"/>
    </font>
    <font>
      <sz val="12"/>
      <color rgb="FFFFFFFF"/>
      <name val="Helvetica Neue"/>
    </font>
    <font>
      <sz val="12"/>
      <color rgb="FF000000"/>
      <name val="Helvetica Neue"/>
    </font>
    <font>
      <sz val="12"/>
      <color rgb="FF0D0D0D"/>
      <name val="Helvetica Neue"/>
    </font>
    <font>
      <b/>
      <sz val="12"/>
      <color rgb="FF000000"/>
      <name val="Helvetica Neue"/>
    </font>
  </fonts>
  <fills count="8">
    <fill>
      <patternFill patternType="none"/>
    </fill>
    <fill>
      <patternFill patternType="gray125"/>
    </fill>
    <fill>
      <patternFill patternType="solid">
        <fgColor rgb="FF67747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618F8A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6" xfId="0" applyFont="1" applyFill="1" applyBorder="1" applyAlignment="1">
      <alignment horizontal="left" vertical="top" wrapText="1" readingOrder="1"/>
    </xf>
    <xf numFmtId="0" fontId="2" fillId="3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165" fontId="2" fillId="6" borderId="1" xfId="0" applyNumberFormat="1" applyFont="1" applyFill="1" applyBorder="1" applyAlignment="1">
      <alignment horizontal="left" vertical="top" wrapText="1"/>
    </xf>
    <xf numFmtId="165" fontId="2" fillId="7" borderId="1" xfId="0" applyNumberFormat="1" applyFont="1" applyFill="1" applyBorder="1" applyAlignment="1">
      <alignment horizontal="left" vertical="top" wrapText="1"/>
    </xf>
    <xf numFmtId="164" fontId="2" fillId="6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4" borderId="2" xfId="0" applyFont="1" applyFill="1" applyBorder="1" applyAlignment="1">
      <alignment horizontal="left" vertical="top" wrapText="1" readingOrder="1"/>
    </xf>
    <xf numFmtId="0" fontId="2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 readingOrder="1"/>
    </xf>
    <xf numFmtId="0" fontId="4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 readingOrder="1"/>
    </xf>
    <xf numFmtId="164" fontId="4" fillId="4" borderId="3" xfId="0" applyNumberFormat="1" applyFont="1" applyFill="1" applyBorder="1" applyAlignment="1">
      <alignment horizontal="left" vertical="top" wrapText="1" readingOrder="1"/>
    </xf>
    <xf numFmtId="0" fontId="4" fillId="4" borderId="4" xfId="0" applyFont="1" applyFill="1" applyBorder="1" applyAlignment="1">
      <alignment horizontal="left" vertical="top" wrapText="1" readingOrder="1"/>
    </xf>
    <xf numFmtId="0" fontId="4" fillId="3" borderId="2" xfId="0" applyFont="1" applyFill="1" applyBorder="1" applyAlignment="1">
      <alignment horizontal="left" vertical="top" wrapText="1" readingOrder="1"/>
    </xf>
    <xf numFmtId="0" fontId="3" fillId="0" borderId="0" xfId="0" applyFont="1" applyAlignment="1">
      <alignment horizontal="left" vertical="top"/>
    </xf>
    <xf numFmtId="164" fontId="4" fillId="4" borderId="1" xfId="0" applyNumberFormat="1" applyFont="1" applyFill="1" applyBorder="1" applyAlignment="1">
      <alignment horizontal="left" vertical="top" wrapText="1" readingOrder="1"/>
    </xf>
    <xf numFmtId="164" fontId="4" fillId="4" borderId="2" xfId="0" applyNumberFormat="1" applyFont="1" applyFill="1" applyBorder="1" applyAlignment="1">
      <alignment horizontal="left" vertical="top" wrapText="1" readingOrder="1"/>
    </xf>
    <xf numFmtId="164" fontId="2" fillId="3" borderId="1" xfId="0" applyNumberFormat="1" applyFont="1" applyFill="1" applyBorder="1" applyAlignment="1">
      <alignment horizontal="left" vertical="top" wrapText="1"/>
    </xf>
    <xf numFmtId="164" fontId="4" fillId="4" borderId="4" xfId="0" applyNumberFormat="1" applyFont="1" applyFill="1" applyBorder="1" applyAlignment="1">
      <alignment horizontal="left" vertical="top" wrapText="1" readingOrder="1"/>
    </xf>
    <xf numFmtId="164" fontId="4" fillId="3" borderId="1" xfId="0" applyNumberFormat="1" applyFont="1" applyFill="1" applyBorder="1" applyAlignment="1">
      <alignment horizontal="left" vertical="top" wrapText="1" readingOrder="1"/>
    </xf>
    <xf numFmtId="165" fontId="4" fillId="4" borderId="2" xfId="0" applyNumberFormat="1" applyFont="1" applyFill="1" applyBorder="1" applyAlignment="1">
      <alignment horizontal="left" vertical="top" wrapText="1" readingOrder="1"/>
    </xf>
    <xf numFmtId="165" fontId="2" fillId="3" borderId="1" xfId="0" applyNumberFormat="1" applyFont="1" applyFill="1" applyBorder="1" applyAlignment="1">
      <alignment horizontal="left" vertical="top" wrapText="1"/>
    </xf>
    <xf numFmtId="165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4" borderId="2" xfId="0" applyFont="1" applyFill="1" applyBorder="1" applyAlignment="1">
      <alignment horizontal="left" vertical="top" wrapText="1" readingOrder="1"/>
    </xf>
    <xf numFmtId="0" fontId="4" fillId="4" borderId="3" xfId="0" applyFont="1" applyFill="1" applyBorder="1" applyAlignment="1">
      <alignment horizontal="left" vertical="top" wrapText="1" readingOrder="1"/>
    </xf>
    <xf numFmtId="0" fontId="4" fillId="4" borderId="4" xfId="0" applyFont="1" applyFill="1" applyBorder="1" applyAlignment="1">
      <alignment horizontal="left" vertical="top" wrapText="1" readingOrder="1"/>
    </xf>
    <xf numFmtId="0" fontId="1" fillId="2" borderId="2" xfId="0" applyFont="1" applyFill="1" applyBorder="1" applyAlignment="1">
      <alignment horizontal="center" vertical="top" wrapText="1" readingOrder="1"/>
    </xf>
    <xf numFmtId="0" fontId="1" fillId="2" borderId="4" xfId="0" applyFont="1" applyFill="1" applyBorder="1" applyAlignment="1">
      <alignment horizontal="center" vertical="top" wrapText="1" readingOrder="1"/>
    </xf>
    <xf numFmtId="0" fontId="4" fillId="3" borderId="2" xfId="0" applyFont="1" applyFill="1" applyBorder="1" applyAlignment="1">
      <alignment horizontal="left" vertical="top" wrapText="1" readingOrder="1"/>
    </xf>
    <xf numFmtId="0" fontId="4" fillId="3" borderId="4" xfId="0" applyFont="1" applyFill="1" applyBorder="1" applyAlignment="1">
      <alignment horizontal="left" vertical="top" wrapText="1" readingOrder="1"/>
    </xf>
    <xf numFmtId="0" fontId="1" fillId="2" borderId="5" xfId="0" applyFont="1" applyFill="1" applyBorder="1" applyAlignment="1">
      <alignment horizontal="left" vertical="top" wrapText="1" readingOrder="1"/>
    </xf>
    <xf numFmtId="0" fontId="1" fillId="2" borderId="7" xfId="0" applyFont="1" applyFill="1" applyBorder="1" applyAlignment="1">
      <alignment horizontal="left" vertical="top" wrapText="1" readingOrder="1"/>
    </xf>
    <xf numFmtId="0" fontId="1" fillId="2" borderId="6" xfId="0" applyFont="1" applyFill="1" applyBorder="1" applyAlignment="1">
      <alignment horizontal="left" vertical="top" wrapText="1" readingOrder="1"/>
    </xf>
    <xf numFmtId="0" fontId="1" fillId="2" borderId="8" xfId="0" applyFont="1" applyFill="1" applyBorder="1" applyAlignment="1">
      <alignment horizontal="center" vertical="top" wrapText="1" readingOrder="1"/>
    </xf>
    <xf numFmtId="0" fontId="1" fillId="2" borderId="9" xfId="0" applyFont="1" applyFill="1" applyBorder="1" applyAlignment="1">
      <alignment horizontal="center" vertical="top" wrapText="1" readingOrder="1"/>
    </xf>
    <xf numFmtId="0" fontId="1" fillId="2" borderId="10" xfId="0" applyFont="1" applyFill="1" applyBorder="1" applyAlignment="1">
      <alignment horizontal="center" vertical="top" wrapText="1" readingOrder="1"/>
    </xf>
    <xf numFmtId="0" fontId="1" fillId="2" borderId="5" xfId="0" applyFont="1" applyFill="1" applyBorder="1" applyAlignment="1">
      <alignment horizontal="center" vertical="top" wrapText="1" readingOrder="1"/>
    </xf>
    <xf numFmtId="0" fontId="1" fillId="2" borderId="7" xfId="0" applyFont="1" applyFill="1" applyBorder="1" applyAlignment="1">
      <alignment horizontal="center" vertical="top" wrapText="1" readingOrder="1"/>
    </xf>
    <xf numFmtId="0" fontId="1" fillId="2" borderId="6" xfId="0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horizontal="left" vertical="top"/>
    </xf>
    <xf numFmtId="165" fontId="3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left" vertical="center"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left" vertical="center" wrapText="1" readingOrder="1"/>
    </xf>
    <xf numFmtId="0" fontId="0" fillId="0" borderId="0" xfId="0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5EA11-E848-4639-93D1-19EEEDF2AC05}">
  <dimension ref="A1:AG38"/>
  <sheetViews>
    <sheetView tabSelected="1" workbookViewId="0">
      <selection activeCell="I18" sqref="I18"/>
    </sheetView>
  </sheetViews>
  <sheetFormatPr defaultColWidth="19.453125" defaultRowHeight="12"/>
  <cols>
    <col min="1" max="1" width="16.54296875" style="7" customWidth="1"/>
    <col min="2" max="2" width="7.6328125" style="7" customWidth="1"/>
    <col min="3" max="3" width="13.90625" style="7" customWidth="1"/>
    <col min="4" max="4" width="7" style="7" customWidth="1"/>
    <col min="5" max="5" width="4.54296875" style="7" customWidth="1"/>
    <col min="6" max="6" width="8.36328125" style="7" customWidth="1"/>
    <col min="7" max="7" width="7.1796875" style="7" customWidth="1"/>
    <col min="8" max="8" width="8.08984375" style="7" customWidth="1"/>
    <col min="9" max="9" width="9" style="7" customWidth="1"/>
    <col min="10" max="10" width="7" style="7" customWidth="1"/>
    <col min="11" max="11" width="7.1796875" style="7" customWidth="1"/>
    <col min="12" max="12" width="8.6328125" style="7" customWidth="1"/>
    <col min="13" max="13" width="7" style="7" customWidth="1"/>
    <col min="14" max="14" width="8.08984375" style="7" customWidth="1"/>
    <col min="15" max="15" width="9" style="7" customWidth="1"/>
    <col min="16" max="16" width="8" style="7" customWidth="1"/>
    <col min="17" max="17" width="6.6328125" style="7" customWidth="1"/>
    <col min="18" max="18" width="10.54296875" style="7" customWidth="1"/>
    <col min="19" max="19" width="7.81640625" style="7" customWidth="1"/>
    <col min="20" max="20" width="6.54296875" style="7" customWidth="1"/>
    <col min="21" max="21" width="8.1796875" style="7" customWidth="1"/>
    <col min="22" max="16384" width="19.453125" style="7"/>
  </cols>
  <sheetData>
    <row r="1" spans="1:33" ht="16.5" customHeight="1">
      <c r="A1" s="32" t="s">
        <v>12</v>
      </c>
      <c r="B1" s="32" t="s">
        <v>10</v>
      </c>
      <c r="C1" s="32" t="s">
        <v>11</v>
      </c>
      <c r="D1" s="42">
        <v>2021</v>
      </c>
      <c r="E1" s="43"/>
      <c r="F1" s="44"/>
      <c r="G1" s="39" t="s">
        <v>0</v>
      </c>
      <c r="H1" s="40"/>
      <c r="I1" s="41"/>
      <c r="J1" s="36" t="s">
        <v>25</v>
      </c>
      <c r="K1" s="37"/>
      <c r="L1" s="38"/>
      <c r="M1" s="36" t="s">
        <v>26</v>
      </c>
      <c r="N1" s="37"/>
      <c r="O1" s="38"/>
      <c r="P1" s="36" t="s">
        <v>27</v>
      </c>
      <c r="Q1" s="37"/>
      <c r="R1" s="38"/>
      <c r="S1" s="36" t="s">
        <v>28</v>
      </c>
      <c r="T1" s="37"/>
      <c r="U1" s="38"/>
    </row>
    <row r="2" spans="1:33" ht="25" customHeight="1">
      <c r="A2" s="33"/>
      <c r="B2" s="33"/>
      <c r="C2" s="33"/>
      <c r="D2" s="1" t="s">
        <v>18</v>
      </c>
      <c r="E2" s="1" t="s">
        <v>19</v>
      </c>
      <c r="F2" s="1" t="s">
        <v>20</v>
      </c>
      <c r="G2" s="1" t="s">
        <v>18</v>
      </c>
      <c r="H2" s="1" t="s">
        <v>19</v>
      </c>
      <c r="I2" s="1" t="s">
        <v>20</v>
      </c>
      <c r="J2" s="1" t="s">
        <v>18</v>
      </c>
      <c r="K2" s="1" t="s">
        <v>19</v>
      </c>
      <c r="L2" s="1" t="s">
        <v>20</v>
      </c>
      <c r="M2" s="1" t="s">
        <v>18</v>
      </c>
      <c r="N2" s="1" t="s">
        <v>19</v>
      </c>
      <c r="O2" s="1" t="s">
        <v>20</v>
      </c>
      <c r="P2" s="1" t="s">
        <v>18</v>
      </c>
      <c r="Q2" s="1" t="s">
        <v>19</v>
      </c>
      <c r="R2" s="1" t="s">
        <v>20</v>
      </c>
      <c r="S2" s="1" t="s">
        <v>18</v>
      </c>
      <c r="T2" s="1" t="s">
        <v>19</v>
      </c>
      <c r="U2" s="1" t="s">
        <v>20</v>
      </c>
    </row>
    <row r="3" spans="1:33" ht="14.5" customHeight="1">
      <c r="A3" s="2" t="s">
        <v>16</v>
      </c>
      <c r="B3" s="2"/>
      <c r="C3" s="2"/>
      <c r="D3" s="3">
        <v>12220</v>
      </c>
      <c r="E3" s="4">
        <v>180</v>
      </c>
      <c r="F3" s="5">
        <v>2210365.06</v>
      </c>
      <c r="G3" s="3">
        <f>SUM(J3+M3+P3+S3)</f>
        <v>15142</v>
      </c>
      <c r="H3" s="6">
        <v>197.22</v>
      </c>
      <c r="I3" s="5">
        <f>SUM(L3+O3+R3+U3)</f>
        <v>2986283.8200000003</v>
      </c>
      <c r="J3" s="3">
        <v>3000</v>
      </c>
      <c r="K3" s="6">
        <v>150.66999999999999</v>
      </c>
      <c r="L3" s="5">
        <v>454500</v>
      </c>
      <c r="M3" s="3">
        <v>3877</v>
      </c>
      <c r="N3" s="6">
        <v>172.86</v>
      </c>
      <c r="O3" s="5">
        <v>673022.89</v>
      </c>
      <c r="P3" s="3">
        <v>4916</v>
      </c>
      <c r="Q3" s="6">
        <v>258.88</v>
      </c>
      <c r="R3" s="5">
        <v>1304379.25</v>
      </c>
      <c r="S3" s="3">
        <v>3349</v>
      </c>
      <c r="T3" s="6">
        <v>164.91</v>
      </c>
      <c r="U3" s="5">
        <v>554381.67999999993</v>
      </c>
    </row>
    <row r="4" spans="1:33">
      <c r="A4" s="10" t="s">
        <v>1</v>
      </c>
      <c r="B4" s="10" t="s">
        <v>2</v>
      </c>
      <c r="C4" s="29" t="s">
        <v>13</v>
      </c>
      <c r="D4" s="8"/>
      <c r="E4" s="8"/>
      <c r="F4" s="10"/>
      <c r="G4" s="10">
        <f>SUM(J4+M4+P4+S4)</f>
        <v>1450</v>
      </c>
      <c r="H4" s="20">
        <f>SUM(K4+N4+Q4+T4)/4</f>
        <v>166.5</v>
      </c>
      <c r="I4" s="25">
        <f>L4+O4+R4+U4</f>
        <v>253050</v>
      </c>
      <c r="J4" s="10">
        <v>150</v>
      </c>
      <c r="K4" s="10">
        <v>149</v>
      </c>
      <c r="L4" s="9">
        <f>J4*K4</f>
        <v>22350</v>
      </c>
      <c r="M4" s="9">
        <v>400</v>
      </c>
      <c r="N4" s="9">
        <v>159</v>
      </c>
      <c r="O4" s="9">
        <f>M4*N4</f>
        <v>63600</v>
      </c>
      <c r="P4" s="9">
        <v>600</v>
      </c>
      <c r="Q4" s="9">
        <v>199</v>
      </c>
      <c r="R4" s="9">
        <f>P4*Q4</f>
        <v>119400</v>
      </c>
      <c r="S4" s="9">
        <v>300</v>
      </c>
      <c r="T4" s="9">
        <v>159</v>
      </c>
      <c r="U4" s="9">
        <f>S4*T4</f>
        <v>47700</v>
      </c>
    </row>
    <row r="5" spans="1:33">
      <c r="A5" s="2" t="s">
        <v>3</v>
      </c>
      <c r="B5" s="2" t="s">
        <v>2</v>
      </c>
      <c r="C5" s="30"/>
      <c r="D5" s="2"/>
      <c r="E5" s="2"/>
      <c r="F5" s="2"/>
      <c r="G5" s="2">
        <f t="shared" ref="G5:G13" si="0">SUM(J5+M5+P5+S5)</f>
        <v>2250</v>
      </c>
      <c r="H5" s="22">
        <f t="shared" ref="H5:H13" si="1">SUM(K5+N5+Q5+T5)/4</f>
        <v>169</v>
      </c>
      <c r="I5" s="26">
        <f>L5+O5+R5+U5</f>
        <v>396750</v>
      </c>
      <c r="J5" s="2">
        <v>150</v>
      </c>
      <c r="K5" s="2">
        <v>159</v>
      </c>
      <c r="L5" s="2">
        <f>J5*K5</f>
        <v>23850</v>
      </c>
      <c r="M5" s="2">
        <v>500</v>
      </c>
      <c r="N5" s="2">
        <v>169</v>
      </c>
      <c r="O5" s="2">
        <f>M5*N5</f>
        <v>84500</v>
      </c>
      <c r="P5" s="2">
        <v>1000</v>
      </c>
      <c r="Q5" s="2">
        <v>199</v>
      </c>
      <c r="R5" s="2">
        <f>P5*Q5</f>
        <v>199000</v>
      </c>
      <c r="S5" s="2">
        <v>600</v>
      </c>
      <c r="T5" s="2">
        <v>149</v>
      </c>
      <c r="U5" s="2">
        <f>S5*T5</f>
        <v>89400</v>
      </c>
    </row>
    <row r="6" spans="1:33" ht="15.5" customHeight="1">
      <c r="A6" s="8" t="s">
        <v>23</v>
      </c>
      <c r="B6" s="29" t="s">
        <v>2</v>
      </c>
      <c r="C6" s="30"/>
      <c r="D6" s="15"/>
      <c r="E6" s="15"/>
      <c r="F6" s="15"/>
      <c r="G6" s="8">
        <f t="shared" si="0"/>
        <v>700</v>
      </c>
      <c r="H6" s="21">
        <f t="shared" si="1"/>
        <v>168</v>
      </c>
      <c r="I6" s="25">
        <f>SUM(L6+O6+R6+U6)</f>
        <v>121900</v>
      </c>
      <c r="J6" s="8">
        <v>100</v>
      </c>
      <c r="K6" s="8">
        <v>159</v>
      </c>
      <c r="L6" s="8">
        <f>SUM(J6*K6)</f>
        <v>15900</v>
      </c>
      <c r="M6" s="12">
        <v>200</v>
      </c>
      <c r="N6" s="12">
        <v>169</v>
      </c>
      <c r="O6" s="8">
        <f>SUM(M6*N6)</f>
        <v>33800</v>
      </c>
      <c r="P6" s="12">
        <v>300</v>
      </c>
      <c r="Q6" s="12">
        <v>189</v>
      </c>
      <c r="R6" s="8">
        <f>SUM(P6*Q6)</f>
        <v>56700</v>
      </c>
      <c r="S6" s="12">
        <v>100</v>
      </c>
      <c r="T6" s="12">
        <v>155</v>
      </c>
      <c r="U6" s="8">
        <f>SUM(S6*T6)</f>
        <v>15500</v>
      </c>
    </row>
    <row r="7" spans="1:33">
      <c r="A7" s="15" t="s">
        <v>22</v>
      </c>
      <c r="B7" s="30"/>
      <c r="C7" s="30"/>
      <c r="D7" s="16"/>
      <c r="E7" s="15"/>
      <c r="F7" s="15"/>
      <c r="G7" s="15">
        <f t="shared" si="0"/>
        <v>250</v>
      </c>
      <c r="H7" s="16">
        <f t="shared" si="1"/>
        <v>174</v>
      </c>
      <c r="I7" s="25">
        <f>SUM(L7+O7+R7+U7)</f>
        <v>45350</v>
      </c>
      <c r="J7" s="15">
        <v>30</v>
      </c>
      <c r="K7" s="15">
        <v>159</v>
      </c>
      <c r="L7" s="8">
        <f t="shared" ref="L7:L13" si="2">SUM(J7*K7)</f>
        <v>4770</v>
      </c>
      <c r="M7" s="13">
        <v>60</v>
      </c>
      <c r="N7" s="13">
        <v>169</v>
      </c>
      <c r="O7" s="8">
        <f t="shared" ref="O7:O13" si="3">SUM(M7*N7)</f>
        <v>10140</v>
      </c>
      <c r="P7" s="13">
        <v>100</v>
      </c>
      <c r="Q7" s="13">
        <v>209</v>
      </c>
      <c r="R7" s="8">
        <f t="shared" ref="R7:R13" si="4">SUM(P7*Q7)</f>
        <v>20900</v>
      </c>
      <c r="S7" s="13">
        <v>60</v>
      </c>
      <c r="T7" s="13">
        <v>159</v>
      </c>
      <c r="U7" s="8">
        <f t="shared" ref="U7:U13" si="5">SUM(S7*T7)</f>
        <v>9540</v>
      </c>
    </row>
    <row r="8" spans="1:33">
      <c r="A8" s="15" t="s">
        <v>21</v>
      </c>
      <c r="B8" s="30"/>
      <c r="C8" s="30"/>
      <c r="D8" s="15"/>
      <c r="E8" s="15"/>
      <c r="F8" s="15"/>
      <c r="G8" s="15">
        <f t="shared" si="0"/>
        <v>500</v>
      </c>
      <c r="H8" s="16">
        <f t="shared" si="1"/>
        <v>174</v>
      </c>
      <c r="I8" s="25">
        <f t="shared" ref="I8:I13" si="6">SUM(L8+O8+R8+U8)</f>
        <v>96000</v>
      </c>
      <c r="J8" s="15">
        <v>30</v>
      </c>
      <c r="K8" s="15">
        <v>159</v>
      </c>
      <c r="L8" s="8">
        <f t="shared" si="2"/>
        <v>4770</v>
      </c>
      <c r="M8" s="13">
        <v>150</v>
      </c>
      <c r="N8" s="13">
        <v>169</v>
      </c>
      <c r="O8" s="8">
        <f t="shared" si="3"/>
        <v>25350</v>
      </c>
      <c r="P8" s="13">
        <v>300</v>
      </c>
      <c r="Q8" s="13">
        <v>209</v>
      </c>
      <c r="R8" s="8">
        <f t="shared" si="4"/>
        <v>62700</v>
      </c>
      <c r="S8" s="13">
        <v>20</v>
      </c>
      <c r="T8" s="13">
        <v>159</v>
      </c>
      <c r="U8" s="8">
        <f t="shared" si="5"/>
        <v>3180</v>
      </c>
    </row>
    <row r="9" spans="1:33">
      <c r="A9" s="17" t="s">
        <v>24</v>
      </c>
      <c r="B9" s="31"/>
      <c r="C9" s="31"/>
      <c r="D9" s="17"/>
      <c r="E9" s="17"/>
      <c r="F9" s="15"/>
      <c r="G9" s="17">
        <f t="shared" si="0"/>
        <v>395</v>
      </c>
      <c r="H9" s="23">
        <f t="shared" si="1"/>
        <v>174</v>
      </c>
      <c r="I9" s="25">
        <f t="shared" si="6"/>
        <v>75805</v>
      </c>
      <c r="J9" s="17">
        <v>20</v>
      </c>
      <c r="K9" s="17">
        <v>159</v>
      </c>
      <c r="L9" s="8">
        <f t="shared" si="2"/>
        <v>3180</v>
      </c>
      <c r="M9" s="14">
        <v>50</v>
      </c>
      <c r="N9" s="14">
        <v>169</v>
      </c>
      <c r="O9" s="8">
        <f t="shared" si="3"/>
        <v>8450</v>
      </c>
      <c r="P9" s="14">
        <v>250</v>
      </c>
      <c r="Q9" s="14">
        <v>209</v>
      </c>
      <c r="R9" s="8">
        <f t="shared" si="4"/>
        <v>52250</v>
      </c>
      <c r="S9" s="14">
        <v>75</v>
      </c>
      <c r="T9" s="14">
        <v>159</v>
      </c>
      <c r="U9" s="8">
        <f t="shared" si="5"/>
        <v>11925</v>
      </c>
    </row>
    <row r="10" spans="1:33">
      <c r="A10" s="2" t="s">
        <v>4</v>
      </c>
      <c r="B10" s="2" t="s">
        <v>5</v>
      </c>
      <c r="C10" s="34" t="s">
        <v>15</v>
      </c>
      <c r="D10" s="18"/>
      <c r="E10" s="18"/>
      <c r="F10" s="2"/>
      <c r="G10" s="2">
        <f t="shared" si="0"/>
        <v>2075</v>
      </c>
      <c r="H10" s="22">
        <f t="shared" si="1"/>
        <v>157.25</v>
      </c>
      <c r="I10" s="25">
        <f t="shared" si="6"/>
        <v>319200</v>
      </c>
      <c r="J10" s="2">
        <v>375</v>
      </c>
      <c r="K10" s="2">
        <v>140</v>
      </c>
      <c r="L10" s="2">
        <f t="shared" si="2"/>
        <v>52500</v>
      </c>
      <c r="M10" s="2">
        <v>700</v>
      </c>
      <c r="N10" s="2">
        <v>150</v>
      </c>
      <c r="O10" s="2">
        <f t="shared" si="3"/>
        <v>105000</v>
      </c>
      <c r="P10" s="2">
        <v>300</v>
      </c>
      <c r="Q10" s="2">
        <v>189</v>
      </c>
      <c r="R10" s="2">
        <f t="shared" si="4"/>
        <v>56700</v>
      </c>
      <c r="S10" s="2">
        <v>700</v>
      </c>
      <c r="T10" s="2">
        <v>150</v>
      </c>
      <c r="U10" s="2">
        <f t="shared" si="5"/>
        <v>105000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47.5" customHeight="1">
      <c r="A11" s="10" t="s">
        <v>8</v>
      </c>
      <c r="B11" s="10" t="s">
        <v>5</v>
      </c>
      <c r="C11" s="35"/>
      <c r="D11" s="15"/>
      <c r="E11" s="15"/>
      <c r="F11" s="10"/>
      <c r="G11" s="10">
        <f t="shared" si="0"/>
        <v>300</v>
      </c>
      <c r="H11" s="20">
        <f t="shared" si="1"/>
        <v>72</v>
      </c>
      <c r="I11" s="25">
        <f t="shared" si="6"/>
        <v>28800</v>
      </c>
      <c r="J11" s="10">
        <v>100</v>
      </c>
      <c r="K11" s="10">
        <v>96</v>
      </c>
      <c r="L11" s="8">
        <f t="shared" si="2"/>
        <v>9600</v>
      </c>
      <c r="M11" s="9">
        <v>100</v>
      </c>
      <c r="N11" s="9">
        <v>96</v>
      </c>
      <c r="O11" s="8">
        <f t="shared" si="3"/>
        <v>9600</v>
      </c>
      <c r="P11" s="9">
        <v>0</v>
      </c>
      <c r="Q11" s="9">
        <v>0</v>
      </c>
      <c r="R11" s="8">
        <f t="shared" si="4"/>
        <v>0</v>
      </c>
      <c r="S11" s="9">
        <v>100</v>
      </c>
      <c r="T11" s="9">
        <v>96</v>
      </c>
      <c r="U11" s="8">
        <f t="shared" si="5"/>
        <v>9600</v>
      </c>
    </row>
    <row r="12" spans="1:33" ht="24">
      <c r="A12" s="11" t="s">
        <v>6</v>
      </c>
      <c r="B12" s="11" t="s">
        <v>7</v>
      </c>
      <c r="C12" s="34" t="s">
        <v>14</v>
      </c>
      <c r="D12" s="18"/>
      <c r="E12" s="18"/>
      <c r="F12" s="2"/>
      <c r="G12" s="2">
        <f t="shared" si="0"/>
        <v>1210</v>
      </c>
      <c r="H12" s="22">
        <f t="shared" si="1"/>
        <v>108.5</v>
      </c>
      <c r="I12" s="25">
        <f t="shared" si="6"/>
        <v>134050</v>
      </c>
      <c r="J12" s="2">
        <v>110</v>
      </c>
      <c r="K12" s="2">
        <v>105</v>
      </c>
      <c r="L12" s="2">
        <f t="shared" si="2"/>
        <v>11550</v>
      </c>
      <c r="M12" s="2">
        <v>500</v>
      </c>
      <c r="N12" s="2">
        <v>119</v>
      </c>
      <c r="O12" s="2">
        <f t="shared" si="3"/>
        <v>59500</v>
      </c>
      <c r="P12" s="2">
        <v>200</v>
      </c>
      <c r="Q12" s="2">
        <v>105</v>
      </c>
      <c r="R12" s="2">
        <f t="shared" si="4"/>
        <v>21000</v>
      </c>
      <c r="S12" s="2">
        <v>400</v>
      </c>
      <c r="T12" s="2">
        <v>105</v>
      </c>
      <c r="U12" s="2">
        <f t="shared" si="5"/>
        <v>42000</v>
      </c>
    </row>
    <row r="13" spans="1:33">
      <c r="A13" s="10" t="s">
        <v>9</v>
      </c>
      <c r="B13" s="10" t="s">
        <v>7</v>
      </c>
      <c r="C13" s="35"/>
      <c r="D13" s="15"/>
      <c r="E13" s="15"/>
      <c r="F13" s="10"/>
      <c r="G13" s="10">
        <f t="shared" si="0"/>
        <v>900</v>
      </c>
      <c r="H13" s="20">
        <f t="shared" si="1"/>
        <v>169</v>
      </c>
      <c r="I13" s="25">
        <f t="shared" si="6"/>
        <v>147600</v>
      </c>
      <c r="J13" s="10">
        <v>150</v>
      </c>
      <c r="K13" s="10">
        <v>149</v>
      </c>
      <c r="L13" s="8">
        <f t="shared" si="2"/>
        <v>22350</v>
      </c>
      <c r="M13" s="10">
        <v>300</v>
      </c>
      <c r="N13" s="10">
        <v>159</v>
      </c>
      <c r="O13" s="8">
        <f t="shared" si="3"/>
        <v>47700</v>
      </c>
      <c r="P13" s="10">
        <v>150</v>
      </c>
      <c r="Q13" s="10">
        <v>219</v>
      </c>
      <c r="R13" s="8">
        <f t="shared" si="4"/>
        <v>32850</v>
      </c>
      <c r="S13" s="10">
        <v>300</v>
      </c>
      <c r="T13" s="10">
        <v>149</v>
      </c>
      <c r="U13" s="8">
        <f t="shared" si="5"/>
        <v>44700</v>
      </c>
    </row>
    <row r="14" spans="1:33">
      <c r="A14" s="11" t="s">
        <v>29</v>
      </c>
      <c r="B14" s="11"/>
      <c r="C14" s="11"/>
      <c r="D14" s="11"/>
      <c r="E14" s="11"/>
      <c r="F14" s="11"/>
      <c r="G14" s="11">
        <f>SUM(G4:G13)</f>
        <v>10030</v>
      </c>
      <c r="H14" s="24"/>
      <c r="I14" s="26">
        <f>SUM(L14+O14+R14+U14)</f>
        <v>1618505</v>
      </c>
      <c r="J14" s="11">
        <f>SUM(J4:J13)</f>
        <v>1215</v>
      </c>
      <c r="K14" s="24"/>
      <c r="L14" s="26">
        <f>SUM(L4:L13)</f>
        <v>170820</v>
      </c>
      <c r="M14" s="11">
        <f>SUM(M4:M13)</f>
        <v>2960</v>
      </c>
      <c r="N14" s="11"/>
      <c r="O14" s="11">
        <f t="shared" ref="O14:U14" si="7">SUM(O4:O13)</f>
        <v>447640</v>
      </c>
      <c r="P14" s="11">
        <f t="shared" si="7"/>
        <v>3200</v>
      </c>
      <c r="Q14" s="11"/>
      <c r="R14" s="11">
        <f t="shared" si="7"/>
        <v>621500</v>
      </c>
      <c r="S14" s="11">
        <f t="shared" si="7"/>
        <v>2655</v>
      </c>
      <c r="T14" s="11"/>
      <c r="U14" s="11">
        <f t="shared" si="7"/>
        <v>378545</v>
      </c>
    </row>
    <row r="15" spans="1:33" hidden="1">
      <c r="A15" s="7" t="s">
        <v>30</v>
      </c>
      <c r="G15" s="7">
        <f>G3-G14</f>
        <v>5112</v>
      </c>
      <c r="H15" s="19"/>
      <c r="I15" s="27">
        <f t="shared" ref="I15:U15" si="8">I3-I14</f>
        <v>1367778.8200000003</v>
      </c>
      <c r="J15" s="19">
        <f t="shared" si="8"/>
        <v>1785</v>
      </c>
      <c r="K15" s="19"/>
      <c r="L15" s="27">
        <f t="shared" si="8"/>
        <v>283680</v>
      </c>
      <c r="M15" s="19">
        <f t="shared" si="8"/>
        <v>917</v>
      </c>
      <c r="N15" s="19"/>
      <c r="O15" s="27">
        <f t="shared" si="8"/>
        <v>225382.89</v>
      </c>
      <c r="P15" s="19">
        <f t="shared" si="8"/>
        <v>1716</v>
      </c>
      <c r="Q15" s="19"/>
      <c r="R15" s="27">
        <f t="shared" si="8"/>
        <v>682879.25</v>
      </c>
      <c r="S15" s="19">
        <f t="shared" si="8"/>
        <v>694</v>
      </c>
      <c r="T15" s="19"/>
      <c r="U15" s="27">
        <f t="shared" si="8"/>
        <v>175836.67999999993</v>
      </c>
    </row>
    <row r="16" spans="1:33" s="19" customFormat="1">
      <c r="I16" s="27"/>
      <c r="J16" s="27"/>
    </row>
    <row r="17" spans="1:21">
      <c r="A17" s="28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9" spans="1:21">
      <c r="A19" s="45"/>
      <c r="B19" s="45"/>
      <c r="C19" s="45"/>
      <c r="D19" s="45"/>
      <c r="E19" s="45"/>
      <c r="F19" s="45"/>
      <c r="G19" s="45"/>
      <c r="H19" s="45"/>
      <c r="I19" s="46"/>
      <c r="J19" s="45"/>
      <c r="K19" s="45"/>
      <c r="L19" s="45"/>
      <c r="M19" s="45"/>
      <c r="N19" s="45"/>
      <c r="O19" s="45"/>
      <c r="P19" s="45"/>
      <c r="Q19" s="19"/>
      <c r="R19" s="19"/>
      <c r="S19" s="19"/>
      <c r="T19" s="19"/>
      <c r="U19" s="19"/>
    </row>
    <row r="20" spans="1:21" ht="15.5">
      <c r="A20" s="47"/>
      <c r="B20" s="47"/>
      <c r="C20" s="47"/>
      <c r="D20" s="47"/>
      <c r="E20" s="47"/>
      <c r="F20" s="47"/>
      <c r="G20" s="48"/>
      <c r="H20" s="48"/>
      <c r="I20" s="45"/>
      <c r="J20" s="45"/>
      <c r="K20" s="45"/>
      <c r="L20" s="45"/>
      <c r="M20" s="45"/>
      <c r="N20" s="45"/>
      <c r="O20" s="45"/>
      <c r="P20" s="45"/>
    </row>
    <row r="21" spans="1:21" ht="15.5">
      <c r="A21" s="49"/>
      <c r="B21" s="50"/>
      <c r="C21" s="51"/>
      <c r="D21" s="52"/>
      <c r="E21" s="52"/>
      <c r="F21" s="52"/>
      <c r="G21" s="52"/>
      <c r="H21" s="52"/>
      <c r="I21" s="45"/>
      <c r="J21" s="45"/>
      <c r="K21" s="45"/>
      <c r="L21" s="45"/>
      <c r="M21" s="45"/>
      <c r="N21" s="45"/>
      <c r="O21" s="45"/>
      <c r="P21" s="45"/>
    </row>
    <row r="22" spans="1:21" ht="15.5">
      <c r="A22" s="49"/>
      <c r="B22" s="50"/>
      <c r="C22" s="51"/>
      <c r="D22" s="52"/>
      <c r="E22" s="52"/>
      <c r="F22" s="52"/>
      <c r="G22" s="52"/>
      <c r="H22" s="52"/>
      <c r="I22" s="45"/>
      <c r="J22" s="45"/>
      <c r="K22" s="45"/>
      <c r="L22" s="45"/>
      <c r="M22" s="45"/>
      <c r="N22" s="45"/>
      <c r="O22" s="45"/>
      <c r="P22" s="45"/>
    </row>
    <row r="23" spans="1:21" ht="15.5">
      <c r="A23" s="49"/>
      <c r="B23" s="49"/>
      <c r="C23" s="52"/>
      <c r="D23" s="52"/>
      <c r="E23" s="52"/>
      <c r="F23" s="52"/>
      <c r="G23" s="52"/>
      <c r="H23" s="52"/>
      <c r="I23" s="45"/>
      <c r="J23" s="45"/>
      <c r="K23" s="45"/>
      <c r="L23" s="45"/>
      <c r="M23" s="45"/>
      <c r="N23" s="45"/>
      <c r="O23" s="45"/>
      <c r="P23" s="45"/>
    </row>
    <row r="24" spans="1:21" ht="15.5">
      <c r="A24" s="49"/>
      <c r="B24" s="49"/>
      <c r="C24" s="52"/>
      <c r="D24" s="52"/>
      <c r="E24" s="52"/>
      <c r="F24" s="52"/>
      <c r="G24" s="52"/>
      <c r="H24" s="52"/>
      <c r="I24" s="45"/>
      <c r="J24" s="45"/>
      <c r="K24" s="45"/>
      <c r="L24" s="45"/>
      <c r="M24" s="45"/>
      <c r="N24" s="45"/>
      <c r="O24" s="45"/>
      <c r="P24" s="45"/>
    </row>
    <row r="25" spans="1:21" ht="15.5">
      <c r="A25" s="49"/>
      <c r="B25" s="49"/>
      <c r="C25" s="52"/>
      <c r="D25" s="52"/>
      <c r="E25" s="52"/>
      <c r="F25" s="52"/>
      <c r="G25" s="52"/>
      <c r="H25" s="52"/>
      <c r="I25" s="45"/>
      <c r="J25" s="45"/>
      <c r="K25" s="45"/>
      <c r="L25" s="45"/>
      <c r="M25" s="45"/>
      <c r="N25" s="45"/>
      <c r="O25" s="45"/>
      <c r="P25" s="45"/>
    </row>
    <row r="26" spans="1:21" ht="15.5">
      <c r="A26" s="49"/>
      <c r="B26" s="49"/>
      <c r="C26" s="53"/>
      <c r="D26" s="52"/>
      <c r="E26" s="52"/>
      <c r="F26" s="52"/>
      <c r="G26" s="52"/>
      <c r="H26" s="52"/>
      <c r="I26" s="45"/>
      <c r="J26" s="45"/>
      <c r="K26" s="45"/>
      <c r="L26" s="45"/>
      <c r="M26" s="45"/>
      <c r="N26" s="45"/>
      <c r="O26" s="45"/>
      <c r="P26" s="45"/>
    </row>
    <row r="27" spans="1:21" ht="15.5">
      <c r="A27" s="49"/>
      <c r="B27" s="49"/>
      <c r="C27" s="53"/>
      <c r="D27" s="52"/>
      <c r="E27" s="52"/>
      <c r="F27" s="52"/>
      <c r="G27" s="52"/>
      <c r="H27" s="52"/>
      <c r="I27" s="45"/>
      <c r="J27" s="45"/>
      <c r="K27" s="45"/>
      <c r="L27" s="45"/>
      <c r="M27" s="45"/>
      <c r="N27" s="45"/>
      <c r="O27" s="45"/>
      <c r="P27" s="45"/>
    </row>
    <row r="28" spans="1:21" ht="15.5">
      <c r="A28" s="49"/>
      <c r="B28" s="49"/>
      <c r="C28" s="53"/>
      <c r="D28" s="52"/>
      <c r="E28" s="52"/>
      <c r="F28" s="52"/>
      <c r="G28" s="52"/>
      <c r="H28" s="52"/>
      <c r="I28" s="45"/>
      <c r="J28" s="45"/>
      <c r="K28" s="45"/>
      <c r="L28" s="45"/>
      <c r="M28" s="45"/>
      <c r="N28" s="45"/>
      <c r="O28" s="45"/>
      <c r="P28" s="45"/>
    </row>
    <row r="29" spans="1:21" ht="15.5">
      <c r="A29" s="49"/>
      <c r="B29" s="49"/>
      <c r="C29" s="52"/>
      <c r="D29" s="52"/>
      <c r="E29" s="52"/>
      <c r="F29" s="52"/>
      <c r="G29" s="52"/>
      <c r="H29" s="52"/>
      <c r="I29" s="45"/>
      <c r="J29" s="45"/>
      <c r="K29" s="45"/>
      <c r="L29" s="45"/>
      <c r="M29" s="45"/>
      <c r="N29" s="45"/>
      <c r="O29" s="45"/>
      <c r="P29" s="45"/>
    </row>
    <row r="30" spans="1:21" ht="15.5">
      <c r="A30" s="49"/>
      <c r="B30" s="49"/>
      <c r="C30" s="52"/>
      <c r="D30" s="52"/>
      <c r="E30" s="52"/>
      <c r="F30" s="52"/>
      <c r="G30" s="52"/>
      <c r="H30" s="52"/>
      <c r="I30" s="45"/>
      <c r="J30" s="45"/>
      <c r="K30" s="45"/>
      <c r="L30" s="45"/>
      <c r="M30" s="45"/>
      <c r="N30" s="45"/>
      <c r="O30" s="45"/>
      <c r="P30" s="45"/>
    </row>
    <row r="31" spans="1:21" ht="15.5">
      <c r="A31" s="49"/>
      <c r="B31" s="49"/>
      <c r="C31" s="52"/>
      <c r="D31" s="52"/>
      <c r="E31" s="52"/>
      <c r="F31" s="52"/>
      <c r="G31" s="52"/>
      <c r="H31" s="52"/>
      <c r="I31" s="45"/>
      <c r="J31" s="45"/>
      <c r="K31" s="45"/>
      <c r="L31" s="45"/>
      <c r="M31" s="45"/>
      <c r="N31" s="45"/>
      <c r="O31" s="45"/>
      <c r="P31" s="45"/>
    </row>
    <row r="32" spans="1:21" ht="15.5">
      <c r="A32" s="49"/>
      <c r="B32" s="49"/>
      <c r="C32" s="53"/>
      <c r="D32" s="52"/>
      <c r="E32" s="52"/>
      <c r="F32" s="52"/>
      <c r="G32" s="52"/>
      <c r="H32" s="52"/>
      <c r="I32" s="45"/>
      <c r="J32" s="45"/>
      <c r="K32" s="45"/>
      <c r="L32" s="45"/>
      <c r="M32" s="45"/>
      <c r="N32" s="45"/>
      <c r="O32" s="45"/>
      <c r="P32" s="45"/>
    </row>
    <row r="33" spans="1:16" ht="15.5">
      <c r="A33" s="49"/>
      <c r="B33" s="49"/>
      <c r="C33" s="52"/>
      <c r="D33" s="52"/>
      <c r="E33" s="52"/>
      <c r="F33" s="52"/>
      <c r="G33" s="52"/>
      <c r="H33" s="52"/>
      <c r="I33" s="45"/>
      <c r="J33" s="45"/>
      <c r="K33" s="45"/>
      <c r="L33" s="45"/>
      <c r="M33" s="45"/>
      <c r="N33" s="45"/>
      <c r="O33" s="45"/>
      <c r="P33" s="45"/>
    </row>
    <row r="34" spans="1:16" ht="15.5">
      <c r="A34" s="49"/>
      <c r="B34" s="49"/>
      <c r="C34" s="52"/>
      <c r="D34" s="52"/>
      <c r="E34" s="52"/>
      <c r="F34" s="52"/>
      <c r="G34" s="52"/>
      <c r="H34" s="52"/>
      <c r="I34" s="45"/>
      <c r="J34" s="45"/>
      <c r="K34" s="45"/>
      <c r="L34" s="45"/>
      <c r="M34" s="45"/>
      <c r="N34" s="45"/>
      <c r="O34" s="45"/>
      <c r="P34" s="45"/>
    </row>
    <row r="35" spans="1:16" ht="15.5">
      <c r="A35" s="49"/>
      <c r="B35" s="49"/>
      <c r="C35" s="53"/>
      <c r="D35" s="52"/>
      <c r="E35" s="52"/>
      <c r="F35" s="52"/>
      <c r="G35" s="52"/>
      <c r="H35" s="52"/>
      <c r="I35" s="45"/>
      <c r="J35" s="45"/>
      <c r="K35" s="45"/>
      <c r="L35" s="45"/>
      <c r="M35" s="45"/>
      <c r="N35" s="45"/>
      <c r="O35" s="45"/>
      <c r="P35" s="45"/>
    </row>
    <row r="36" spans="1:16" ht="15.5">
      <c r="A36" s="49"/>
      <c r="B36" s="49"/>
      <c r="C36" s="53"/>
      <c r="D36" s="52"/>
      <c r="E36" s="52"/>
      <c r="F36" s="52"/>
      <c r="G36" s="52"/>
      <c r="H36" s="52"/>
      <c r="I36" s="45"/>
      <c r="J36" s="45"/>
      <c r="K36" s="45"/>
      <c r="L36" s="45"/>
      <c r="M36" s="45"/>
      <c r="N36" s="45"/>
      <c r="O36" s="45"/>
      <c r="P36" s="45"/>
    </row>
    <row r="37" spans="1:16" ht="15.5">
      <c r="A37" s="54"/>
      <c r="B37" s="50"/>
      <c r="C37" s="50"/>
      <c r="D37" s="55"/>
      <c r="E37" s="55"/>
      <c r="F37" s="55"/>
      <c r="G37" s="55"/>
      <c r="H37" s="55"/>
      <c r="I37" s="45"/>
      <c r="J37" s="45"/>
      <c r="K37" s="45"/>
      <c r="L37" s="45"/>
      <c r="M37" s="45"/>
      <c r="N37" s="45"/>
      <c r="O37" s="45"/>
      <c r="P37" s="45"/>
    </row>
    <row r="38" spans="1:16" ht="15.5">
      <c r="A38" s="54"/>
      <c r="B38" s="50"/>
      <c r="C38" s="50"/>
      <c r="D38" s="55"/>
      <c r="E38" s="55"/>
      <c r="F38" s="55"/>
      <c r="G38" s="55"/>
      <c r="H38" s="55"/>
      <c r="I38" s="45"/>
      <c r="J38" s="45"/>
      <c r="K38" s="45"/>
      <c r="L38" s="45"/>
      <c r="M38" s="45"/>
      <c r="N38" s="45"/>
      <c r="O38" s="45"/>
      <c r="P38" s="45"/>
    </row>
  </sheetData>
  <mergeCells count="34">
    <mergeCell ref="A17:U17"/>
    <mergeCell ref="B6:B9"/>
    <mergeCell ref="C4:C9"/>
    <mergeCell ref="A1:A2"/>
    <mergeCell ref="B1:B2"/>
    <mergeCell ref="C1:C2"/>
    <mergeCell ref="C10:C11"/>
    <mergeCell ref="C12:C13"/>
    <mergeCell ref="M1:O1"/>
    <mergeCell ref="P1:R1"/>
    <mergeCell ref="S1:U1"/>
    <mergeCell ref="G1:I1"/>
    <mergeCell ref="D1:F1"/>
    <mergeCell ref="J1:L1"/>
    <mergeCell ref="A21:A22"/>
    <mergeCell ref="B21:B22"/>
    <mergeCell ref="C21:C22"/>
    <mergeCell ref="A23:A24"/>
    <mergeCell ref="B23:B24"/>
    <mergeCell ref="A25:A26"/>
    <mergeCell ref="B25:B26"/>
    <mergeCell ref="A27:A28"/>
    <mergeCell ref="B27:B28"/>
    <mergeCell ref="A29:A30"/>
    <mergeCell ref="B29:B30"/>
    <mergeCell ref="A37:A38"/>
    <mergeCell ref="B37:B38"/>
    <mergeCell ref="C37:C38"/>
    <mergeCell ref="A31:A32"/>
    <mergeCell ref="B31:B32"/>
    <mergeCell ref="A33:A34"/>
    <mergeCell ref="B33:B34"/>
    <mergeCell ref="A35:A36"/>
    <mergeCell ref="B35:B3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Sondra Storm</dc:creator>
  <cp:lastModifiedBy>Sondra Storm</cp:lastModifiedBy>
  <dcterms:created xsi:type="dcterms:W3CDTF">2022-01-14T04:31:23Z</dcterms:created>
  <dcterms:modified xsi:type="dcterms:W3CDTF">2022-07-26T22:57:26Z</dcterms:modified>
</cp:coreProperties>
</file>